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3"/>
  </bookViews>
  <sheets>
    <sheet name="一般平衡" sheetId="1" r:id="rId1"/>
    <sheet name="基金平衡" sheetId="2" r:id="rId2"/>
    <sheet name="国资收支" sheetId="3" r:id="rId3"/>
    <sheet name="直达资金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<sst xmlns="http://schemas.openxmlformats.org/spreadsheetml/2006/main" count="137" uniqueCount="98">
  <si>
    <t>附件1</t>
  </si>
  <si>
    <t>和平区2022年一般公共预算调整后平衡表</t>
  </si>
  <si>
    <r>
      <rPr>
        <sz val="11"/>
        <rFont val="宋体"/>
        <charset val="134"/>
        <scheme val="minor"/>
      </rPr>
      <t xml:space="preserve">         </t>
    </r>
    <r>
      <rPr>
        <sz val="11"/>
        <rFont val="宋体"/>
        <charset val="134"/>
      </rPr>
      <t>单位：万元</t>
    </r>
  </si>
  <si>
    <t>预算科目</t>
  </si>
  <si>
    <t>数 额</t>
  </si>
  <si>
    <t>一、一般公共预算收入合计</t>
  </si>
  <si>
    <t>一、一般公共预算支出合计</t>
  </si>
  <si>
    <t>二、上级补助收入合计</t>
  </si>
  <si>
    <t>二、上解上级支出合计</t>
  </si>
  <si>
    <t>　　1.返还性收入</t>
  </si>
  <si>
    <t>　　1.体制上解支出</t>
  </si>
  <si>
    <t>　　2.一般性转移支付收入</t>
  </si>
  <si>
    <t>　　2.专项上解支出</t>
  </si>
  <si>
    <t xml:space="preserve">    3.专项转移支付收入</t>
  </si>
  <si>
    <t>三、调入资金</t>
  </si>
  <si>
    <t>三、调出资金</t>
  </si>
  <si>
    <t>　　1.专户资金</t>
  </si>
  <si>
    <t>　　2.政府性基金</t>
  </si>
  <si>
    <t xml:space="preserve">    3.国有资本经营预算</t>
  </si>
  <si>
    <r>
      <rPr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</rPr>
      <t xml:space="preserve">    4.其他调入</t>
    </r>
  </si>
  <si>
    <t>四、地方政府债券收入</t>
  </si>
  <si>
    <t>四、债务还本支出</t>
  </si>
  <si>
    <t xml:space="preserve">五、调入预算稳定调节基金       </t>
  </si>
  <si>
    <t>五、安排预算稳定调节基金</t>
  </si>
  <si>
    <t xml:space="preserve">六、上年结余收入       </t>
  </si>
  <si>
    <t>六、年终滚存结余</t>
  </si>
  <si>
    <t xml:space="preserve">      其中：上年结转</t>
  </si>
  <si>
    <t xml:space="preserve">  其中：结转下年支出</t>
  </si>
  <si>
    <t>收入总计</t>
  </si>
  <si>
    <t>支出总计</t>
  </si>
  <si>
    <t>附件2</t>
  </si>
  <si>
    <t>和平区2022年政府性基金预算调整后平衡表</t>
  </si>
  <si>
    <t>单位：万元</t>
  </si>
  <si>
    <t>一、政府性基金预算收入合计</t>
  </si>
  <si>
    <t>一、政府性基金预算支出合计</t>
  </si>
  <si>
    <t>　 　其中：上级专项补助</t>
  </si>
  <si>
    <t>三、地方政府债券收入</t>
  </si>
  <si>
    <t>三、债务还本支出</t>
  </si>
  <si>
    <t xml:space="preserve">       地方政府专项债务转贷收入</t>
  </si>
  <si>
    <t xml:space="preserve">     地方政府债务还本支出</t>
  </si>
  <si>
    <t xml:space="preserve">    </t>
  </si>
  <si>
    <t xml:space="preserve">四、调入资金   </t>
  </si>
  <si>
    <t>四、调出资金</t>
  </si>
  <si>
    <t xml:space="preserve">五、上年结余收入       </t>
  </si>
  <si>
    <t xml:space="preserve"> 五、当年结余</t>
  </si>
  <si>
    <t xml:space="preserve">     其中：结转下年支出</t>
  </si>
  <si>
    <t>附件3</t>
  </si>
  <si>
    <t>和平区2022年国有资本经营预算调整后平衡表</t>
  </si>
  <si>
    <t>2022年预计数</t>
  </si>
  <si>
    <t>国有资本经营收入合计</t>
  </si>
  <si>
    <t>国有资本经营预算支出合计</t>
  </si>
  <si>
    <t>利润收入</t>
  </si>
  <si>
    <t>解决历史遗留问题及改革成本支出</t>
  </si>
  <si>
    <t xml:space="preserve">  房地产企业利润收入</t>
  </si>
  <si>
    <t xml:space="preserve">    国有企业退休人员社会化管理补助资金支出</t>
  </si>
  <si>
    <t xml:space="preserve">  其他国有资本经营预算企业利润收入</t>
  </si>
  <si>
    <t xml:space="preserve">    “三供一业”移交补助支出</t>
  </si>
  <si>
    <t>股利、股息收入</t>
  </si>
  <si>
    <t xml:space="preserve">    厂办大集体改革支出</t>
  </si>
  <si>
    <t>清算收入</t>
  </si>
  <si>
    <t>其他国有资本经营预算支出</t>
  </si>
  <si>
    <t>其他国有资本经营预算收入</t>
  </si>
  <si>
    <t>加：上级补助收入</t>
  </si>
  <si>
    <t>加：调出资金</t>
  </si>
  <si>
    <t xml:space="preserve">    上年结转</t>
  </si>
  <si>
    <t xml:space="preserve">    年终结余</t>
  </si>
  <si>
    <t>附件4</t>
  </si>
  <si>
    <t>直达资金预算使用情况表</t>
  </si>
  <si>
    <t>资金名称</t>
  </si>
  <si>
    <t>县级</t>
  </si>
  <si>
    <t>已分配</t>
  </si>
  <si>
    <t>进度</t>
  </si>
  <si>
    <t>直达资金</t>
  </si>
  <si>
    <t>100.0%</t>
  </si>
  <si>
    <t xml:space="preserve">   支持基层落实减税降费和重点民生等专项转移支付</t>
  </si>
  <si>
    <t xml:space="preserve">      增值税留抵退税资金转移支付</t>
  </si>
  <si>
    <t xml:space="preserve">      补充县区财力资金转移支付</t>
  </si>
  <si>
    <t xml:space="preserve">      其他减税降费资金转移支付</t>
  </si>
  <si>
    <t xml:space="preserve">   共同财政事权转移支付</t>
  </si>
  <si>
    <t xml:space="preserve">      就业补助资金</t>
  </si>
  <si>
    <t xml:space="preserve">      基本公共卫生服务补助资金</t>
  </si>
  <si>
    <t xml:space="preserve">      困难群众救助补助经费</t>
  </si>
  <si>
    <t xml:space="preserve">      农业生产发展资金</t>
  </si>
  <si>
    <t xml:space="preserve">      机关事业单位养老保险制度改革补助经费</t>
  </si>
  <si>
    <t xml:space="preserve">      医疗服务与保障能力提升补助资金</t>
  </si>
  <si>
    <t xml:space="preserve">      学生资助补助经费</t>
  </si>
  <si>
    <t xml:space="preserve">      城乡义务教育补助经费</t>
  </si>
  <si>
    <t xml:space="preserve">      残疾人事业发展补助经费</t>
  </si>
  <si>
    <t xml:space="preserve">      计划生育转移支付资金</t>
  </si>
  <si>
    <t xml:space="preserve">      城乡居民基本养老保险补助经费</t>
  </si>
  <si>
    <t xml:space="preserve">      基本药物制度补助资金</t>
  </si>
  <si>
    <t xml:space="preserve">      中央财政城镇保障性安居工程专项资金</t>
  </si>
  <si>
    <t xml:space="preserve">      优抚对象医疗保险经费</t>
  </si>
  <si>
    <t xml:space="preserve">      优抚对象补助经费</t>
  </si>
  <si>
    <t xml:space="preserve">   一般性转移支付</t>
  </si>
  <si>
    <t xml:space="preserve">      县级基本财力保障机制奖补资金</t>
  </si>
  <si>
    <t xml:space="preserve">   专项转移支付</t>
  </si>
  <si>
    <t xml:space="preserve">      普惠金融发展专项资金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</si>
</sst>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_ * #,##0_ ;_ * \-#,##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b/>
      <sz val="18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Geneva"/>
      <family val="2"/>
      <charset val="0"/>
    </font>
    <font>
      <sz val="10"/>
      <name val="Arial"/>
      <charset val="0"/>
    </font>
    <font>
      <sz val="10"/>
      <name val="Geneva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0" borderId="0"/>
    <xf numFmtId="0" fontId="33" fillId="0" borderId="0"/>
    <xf numFmtId="0" fontId="32" fillId="0" borderId="0"/>
    <xf numFmtId="0" fontId="31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53" applyFont="1" applyFill="1" applyBorder="1" applyAlignment="1">
      <alignment vertical="center"/>
    </xf>
    <xf numFmtId="176" fontId="2" fillId="0" borderId="7" xfId="53" applyNumberFormat="1" applyFont="1" applyFill="1" applyBorder="1" applyAlignment="1">
      <alignment horizontal="right"/>
    </xf>
    <xf numFmtId="0" fontId="2" fillId="0" borderId="7" xfId="53" applyFont="1" applyFill="1" applyBorder="1" applyAlignment="1">
      <alignment horizontal="right"/>
    </xf>
    <xf numFmtId="10" fontId="2" fillId="0" borderId="7" xfId="53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6" fillId="0" borderId="0" xfId="50" applyFont="1" applyFill="1" applyProtection="1">
      <alignment vertical="center"/>
      <protection locked="0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9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176" fontId="6" fillId="0" borderId="6" xfId="9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 indent="1"/>
    </xf>
    <xf numFmtId="176" fontId="5" fillId="0" borderId="6" xfId="9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176" fontId="6" fillId="0" borderId="6" xfId="9" applyNumberFormat="1" applyFont="1" applyFill="1" applyBorder="1" applyAlignment="1">
      <alignment vertical="center"/>
    </xf>
    <xf numFmtId="177" fontId="2" fillId="0" borderId="0" xfId="8" applyNumberFormat="1" applyFont="1" applyAlignment="1">
      <alignment vertical="center"/>
    </xf>
    <xf numFmtId="177" fontId="8" fillId="0" borderId="0" xfId="8" applyNumberFormat="1" applyFont="1" applyAlignment="1">
      <alignment vertical="center"/>
    </xf>
    <xf numFmtId="177" fontId="1" fillId="0" borderId="0" xfId="8" applyNumberFormat="1" applyFont="1" applyAlignment="1">
      <alignment vertical="center"/>
    </xf>
    <xf numFmtId="0" fontId="1" fillId="0" borderId="0" xfId="52" applyFont="1"/>
    <xf numFmtId="177" fontId="8" fillId="0" borderId="0" xfId="8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177" fontId="10" fillId="0" borderId="0" xfId="8" applyNumberFormat="1" applyFont="1" applyFill="1" applyAlignment="1">
      <alignment vertical="center"/>
    </xf>
    <xf numFmtId="177" fontId="11" fillId="0" borderId="0" xfId="8" applyNumberFormat="1" applyFont="1" applyFill="1" applyAlignment="1">
      <alignment horizontal="center" vertical="center"/>
    </xf>
    <xf numFmtId="177" fontId="10" fillId="0" borderId="0" xfId="8" applyNumberFormat="1" applyFont="1" applyFill="1" applyAlignment="1">
      <alignment horizontal="left" vertical="center"/>
    </xf>
    <xf numFmtId="177" fontId="10" fillId="0" borderId="0" xfId="8" applyNumberFormat="1" applyFont="1" applyFill="1" applyAlignment="1">
      <alignment horizontal="centerContinuous" vertical="center"/>
    </xf>
    <xf numFmtId="177" fontId="10" fillId="0" borderId="0" xfId="8" applyNumberFormat="1" applyFont="1" applyFill="1" applyAlignment="1">
      <alignment horizontal="right" vertical="center"/>
    </xf>
    <xf numFmtId="177" fontId="9" fillId="0" borderId="6" xfId="8" applyNumberFormat="1" applyFont="1" applyFill="1" applyBorder="1" applyAlignment="1">
      <alignment horizontal="center" vertical="center"/>
    </xf>
    <xf numFmtId="177" fontId="9" fillId="0" borderId="6" xfId="8" applyNumberFormat="1" applyFont="1" applyFill="1" applyBorder="1" applyAlignment="1">
      <alignment vertical="center"/>
    </xf>
    <xf numFmtId="176" fontId="9" fillId="0" borderId="6" xfId="52" applyNumberFormat="1" applyFont="1" applyFill="1" applyBorder="1" applyAlignment="1">
      <alignment vertical="center"/>
    </xf>
    <xf numFmtId="177" fontId="9" fillId="0" borderId="6" xfId="8" applyNumberFormat="1" applyFont="1" applyFill="1" applyBorder="1" applyAlignment="1">
      <alignment horizontal="left" vertical="center"/>
    </xf>
    <xf numFmtId="177" fontId="10" fillId="0" borderId="6" xfId="8" applyNumberFormat="1" applyFont="1" applyFill="1" applyBorder="1" applyAlignment="1">
      <alignment vertical="center"/>
    </xf>
    <xf numFmtId="176" fontId="10" fillId="0" borderId="6" xfId="52" applyNumberFormat="1" applyFont="1" applyFill="1" applyBorder="1" applyAlignment="1">
      <alignment vertical="center"/>
    </xf>
    <xf numFmtId="177" fontId="10" fillId="0" borderId="6" xfId="8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177" fontId="5" fillId="0" borderId="0" xfId="8" applyNumberFormat="1" applyFont="1" applyAlignment="1">
      <alignment vertical="center"/>
    </xf>
    <xf numFmtId="177" fontId="5" fillId="0" borderId="0" xfId="8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77" fontId="7" fillId="0" borderId="0" xfId="8" applyNumberFormat="1" applyFont="1" applyFill="1" applyAlignment="1">
      <alignment horizontal="center" vertical="center"/>
    </xf>
    <xf numFmtId="177" fontId="5" fillId="0" borderId="0" xfId="8" applyNumberFormat="1" applyFont="1" applyFill="1" applyAlignment="1">
      <alignment horizontal="left" vertical="center"/>
    </xf>
    <xf numFmtId="177" fontId="5" fillId="0" borderId="0" xfId="8" applyNumberFormat="1" applyFont="1" applyFill="1" applyAlignment="1">
      <alignment horizontal="centerContinuous" vertical="center"/>
    </xf>
    <xf numFmtId="177" fontId="5" fillId="0" borderId="0" xfId="8" applyNumberFormat="1" applyFont="1" applyFill="1" applyAlignment="1">
      <alignment horizontal="right" vertical="center"/>
    </xf>
    <xf numFmtId="177" fontId="6" fillId="0" borderId="6" xfId="8" applyNumberFormat="1" applyFont="1" applyFill="1" applyBorder="1" applyAlignment="1">
      <alignment horizontal="center" vertical="center"/>
    </xf>
    <xf numFmtId="177" fontId="6" fillId="0" borderId="6" xfId="8" applyNumberFormat="1" applyFont="1" applyFill="1" applyBorder="1" applyAlignment="1">
      <alignment vertical="center"/>
    </xf>
    <xf numFmtId="176" fontId="6" fillId="0" borderId="6" xfId="51" applyNumberFormat="1" applyFont="1" applyFill="1" applyBorder="1" applyAlignment="1">
      <alignment vertical="center"/>
    </xf>
    <xf numFmtId="177" fontId="6" fillId="0" borderId="6" xfId="8" applyNumberFormat="1" applyFont="1" applyFill="1" applyBorder="1" applyAlignment="1">
      <alignment horizontal="left" vertical="center"/>
    </xf>
    <xf numFmtId="177" fontId="5" fillId="0" borderId="6" xfId="8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7" fontId="5" fillId="0" borderId="6" xfId="8" applyNumberFormat="1" applyFont="1" applyFill="1" applyBorder="1" applyAlignment="1">
      <alignment horizontal="left" vertical="center"/>
    </xf>
    <xf numFmtId="176" fontId="5" fillId="0" borderId="6" xfId="51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省本级2004年快报及2005年预算（平衡部分）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全省平衡" xfId="50"/>
    <cellStyle name="常规_Sheet3" xfId="51"/>
    <cellStyle name="常规_Sheet6" xfId="52"/>
    <cellStyle name="常规 3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51;&#20110;&#21644;&#24179;&#21306;2022&#24180;&#36130;&#25919;&#39044;&#31639;&#35843;&#25972;&#26041;&#26696;&#65288;&#33609;&#26696;&#65289;&#38468;&#34920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平衡"/>
      <sheetName val="基金平衡"/>
      <sheetName val="国资收支"/>
      <sheetName val="直达资金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workbookViewId="0">
      <selection activeCell="D8" sqref="D8"/>
    </sheetView>
  </sheetViews>
  <sheetFormatPr defaultColWidth="8" defaultRowHeight="24.95" customHeight="1"/>
  <cols>
    <col min="1" max="1" width="35.625" style="58" customWidth="1"/>
    <col min="2" max="2" width="18.625" style="58" customWidth="1"/>
    <col min="3" max="3" width="35.625" style="58" customWidth="1"/>
    <col min="4" max="4" width="18.625" style="58" customWidth="1"/>
    <col min="5" max="5" width="7.875" style="57" customWidth="1"/>
    <col min="6" max="6" width="14.75" style="57" customWidth="1"/>
    <col min="7" max="7" width="15.125" style="57" customWidth="1"/>
    <col min="8" max="8" width="11.375" style="57"/>
    <col min="9" max="9" width="11.875" style="57" customWidth="1"/>
    <col min="10" max="251" width="7.875" style="57" customWidth="1"/>
    <col min="252" max="16384" width="8" style="26"/>
  </cols>
  <sheetData>
    <row r="1" s="57" customFormat="1" customHeight="1" spans="1:4">
      <c r="A1" s="59" t="s">
        <v>0</v>
      </c>
      <c r="B1" s="58"/>
      <c r="C1" s="58"/>
      <c r="D1" s="58"/>
    </row>
    <row r="2" s="57" customFormat="1" ht="30" customHeight="1" spans="1:4">
      <c r="A2" s="60" t="s">
        <v>1</v>
      </c>
      <c r="B2" s="60"/>
      <c r="C2" s="60"/>
      <c r="D2" s="60"/>
    </row>
    <row r="3" s="57" customFormat="1" ht="20.1" customHeight="1" spans="1:4">
      <c r="A3" s="61"/>
      <c r="B3" s="62"/>
      <c r="C3" s="58"/>
      <c r="D3" s="63" t="s">
        <v>2</v>
      </c>
    </row>
    <row r="4" s="57" customFormat="1" customHeight="1" spans="1:4">
      <c r="A4" s="64" t="s">
        <v>3</v>
      </c>
      <c r="B4" s="64" t="s">
        <v>4</v>
      </c>
      <c r="C4" s="64" t="s">
        <v>3</v>
      </c>
      <c r="D4" s="64" t="s">
        <v>4</v>
      </c>
    </row>
    <row r="5" s="57" customFormat="1" customHeight="1" spans="1:4">
      <c r="A5" s="65" t="s">
        <v>5</v>
      </c>
      <c r="B5" s="66">
        <v>832106</v>
      </c>
      <c r="C5" s="67" t="s">
        <v>6</v>
      </c>
      <c r="D5" s="66">
        <v>471535</v>
      </c>
    </row>
    <row r="6" s="57" customFormat="1" customHeight="1" spans="1:4">
      <c r="A6" s="65" t="s">
        <v>7</v>
      </c>
      <c r="B6" s="66">
        <f>SUM(B7:B9)</f>
        <v>209957</v>
      </c>
      <c r="C6" s="67" t="s">
        <v>8</v>
      </c>
      <c r="D6" s="66">
        <f>SUM(D7:D9)</f>
        <v>568756</v>
      </c>
    </row>
    <row r="7" s="57" customFormat="1" customHeight="1" spans="1:4">
      <c r="A7" s="68" t="s">
        <v>9</v>
      </c>
      <c r="B7" s="69">
        <v>26443</v>
      </c>
      <c r="C7" s="70" t="s">
        <v>10</v>
      </c>
      <c r="D7" s="69">
        <v>460094</v>
      </c>
    </row>
    <row r="8" s="57" customFormat="1" customHeight="1" spans="1:4">
      <c r="A8" s="68" t="s">
        <v>11</v>
      </c>
      <c r="B8" s="69">
        <v>93767</v>
      </c>
      <c r="C8" s="70" t="s">
        <v>12</v>
      </c>
      <c r="D8" s="69">
        <f>90814+23848-6000</f>
        <v>108662</v>
      </c>
    </row>
    <row r="9" s="57" customFormat="1" customHeight="1" spans="1:4">
      <c r="A9" s="68" t="s">
        <v>13</v>
      </c>
      <c r="B9" s="69">
        <v>89747</v>
      </c>
      <c r="C9" s="70"/>
      <c r="D9" s="71"/>
    </row>
    <row r="10" s="57" customFormat="1" customHeight="1" spans="1:4">
      <c r="A10" s="65" t="s">
        <v>14</v>
      </c>
      <c r="B10" s="66">
        <f>B11+B12+B13+B14</f>
        <v>3634</v>
      </c>
      <c r="C10" s="65" t="s">
        <v>15</v>
      </c>
      <c r="D10" s="66">
        <v>0</v>
      </c>
    </row>
    <row r="11" s="57" customFormat="1" customHeight="1" spans="1:4">
      <c r="A11" s="68" t="s">
        <v>16</v>
      </c>
      <c r="B11" s="71"/>
      <c r="C11" s="65"/>
      <c r="D11" s="66"/>
    </row>
    <row r="12" s="57" customFormat="1" customHeight="1" spans="1:4">
      <c r="A12" s="68" t="s">
        <v>17</v>
      </c>
      <c r="B12" s="71"/>
      <c r="C12" s="65"/>
      <c r="D12" s="66"/>
    </row>
    <row r="13" s="57" customFormat="1" customHeight="1" spans="1:4">
      <c r="A13" s="68" t="s">
        <v>18</v>
      </c>
      <c r="B13" s="71">
        <v>257</v>
      </c>
      <c r="C13" s="65"/>
      <c r="D13" s="66"/>
    </row>
    <row r="14" s="57" customFormat="1" customHeight="1" spans="1:4">
      <c r="A14" s="68" t="s">
        <v>19</v>
      </c>
      <c r="B14" s="71">
        <v>3377</v>
      </c>
      <c r="C14" s="65"/>
      <c r="D14" s="66"/>
    </row>
    <row r="15" s="58" customFormat="1" customHeight="1" spans="1:256">
      <c r="A15" s="65" t="s">
        <v>20</v>
      </c>
      <c r="B15" s="66">
        <v>159592</v>
      </c>
      <c r="C15" s="65" t="s">
        <v>21</v>
      </c>
      <c r="D15" s="66">
        <v>159592</v>
      </c>
      <c r="IR15" s="26"/>
      <c r="IS15" s="26"/>
      <c r="IT15" s="26"/>
      <c r="IU15" s="26"/>
      <c r="IV15" s="26"/>
    </row>
    <row r="16" s="57" customFormat="1" customHeight="1" spans="1:4">
      <c r="A16" s="65" t="s">
        <v>22</v>
      </c>
      <c r="B16" s="66"/>
      <c r="C16" s="65" t="s">
        <v>23</v>
      </c>
      <c r="D16" s="66">
        <v>5000</v>
      </c>
    </row>
    <row r="17" s="57" customFormat="1" customHeight="1" spans="1:4">
      <c r="A17" s="65" t="s">
        <v>24</v>
      </c>
      <c r="B17" s="66">
        <f>B18</f>
        <v>9594</v>
      </c>
      <c r="C17" s="67" t="s">
        <v>25</v>
      </c>
      <c r="D17" s="66">
        <f>SUM(D18:D18)</f>
        <v>10000</v>
      </c>
    </row>
    <row r="18" s="57" customFormat="1" customHeight="1" spans="1:4">
      <c r="A18" s="72" t="s">
        <v>26</v>
      </c>
      <c r="B18" s="71">
        <v>9594</v>
      </c>
      <c r="C18" s="71" t="s">
        <v>27</v>
      </c>
      <c r="D18" s="71">
        <v>10000</v>
      </c>
    </row>
    <row r="19" s="57" customFormat="1" customHeight="1" spans="1:4">
      <c r="A19" s="64" t="s">
        <v>28</v>
      </c>
      <c r="B19" s="66">
        <f>B5+B6+B10+B15+B16+B17</f>
        <v>1214883</v>
      </c>
      <c r="C19" s="64" t="s">
        <v>29</v>
      </c>
      <c r="D19" s="66">
        <f>D5+D6+D10+D15+D16+D17</f>
        <v>1214883</v>
      </c>
    </row>
    <row r="20" s="57" customFormat="1" customHeight="1" spans="1:256">
      <c r="A20" s="58"/>
      <c r="B20" s="58"/>
      <c r="C20" s="58"/>
      <c r="D20" s="58"/>
      <c r="IR20" s="26"/>
      <c r="IS20" s="26"/>
      <c r="IT20" s="26"/>
      <c r="IU20" s="26"/>
      <c r="IV20" s="26"/>
    </row>
    <row r="21" s="57" customFormat="1" customHeight="1" spans="1:256">
      <c r="A21" s="58"/>
      <c r="B21" s="58"/>
      <c r="C21" s="58"/>
      <c r="D21" s="58"/>
      <c r="IR21" s="26"/>
      <c r="IS21" s="26"/>
      <c r="IT21" s="26"/>
      <c r="IU21" s="26"/>
      <c r="IV21" s="26"/>
    </row>
    <row r="22" s="57" customFormat="1" customHeight="1" spans="1:256">
      <c r="A22" s="58"/>
      <c r="B22" s="58"/>
      <c r="C22" s="58"/>
      <c r="D22" s="58"/>
      <c r="IR22" s="26"/>
      <c r="IS22" s="26"/>
      <c r="IT22" s="26"/>
      <c r="IU22" s="26"/>
      <c r="IV22" s="26"/>
    </row>
    <row r="23" s="57" customFormat="1" customHeight="1" spans="1:256">
      <c r="A23" s="58"/>
      <c r="B23" s="58"/>
      <c r="C23" s="58"/>
      <c r="D23" s="58"/>
      <c r="IR23" s="26"/>
      <c r="IS23" s="26"/>
      <c r="IT23" s="26"/>
      <c r="IU23" s="26"/>
      <c r="IV23" s="26"/>
    </row>
    <row r="24" s="57" customFormat="1" customHeight="1" spans="1:256">
      <c r="A24" s="58"/>
      <c r="B24" s="58"/>
      <c r="C24" s="58"/>
      <c r="D24" s="58"/>
      <c r="IR24" s="26"/>
      <c r="IS24" s="26"/>
      <c r="IT24" s="26"/>
      <c r="IU24" s="26"/>
      <c r="IV24" s="26"/>
    </row>
  </sheetData>
  <mergeCells count="1">
    <mergeCell ref="A2:D2"/>
  </mergeCells>
  <pageMargins left="1.69236111111111" right="0.75" top="0.550694444444444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8"/>
  <sheetViews>
    <sheetView workbookViewId="0">
      <selection activeCell="B10" sqref="B10"/>
    </sheetView>
  </sheetViews>
  <sheetFormatPr defaultColWidth="7.875" defaultRowHeight="24.95" customHeight="1"/>
  <cols>
    <col min="1" max="1" width="35.625" style="39" customWidth="1"/>
    <col min="2" max="2" width="18.625" style="39" customWidth="1"/>
    <col min="3" max="3" width="35.625" style="39" customWidth="1"/>
    <col min="4" max="4" width="18.625" style="39" customWidth="1"/>
    <col min="5" max="5" width="7.875" style="36"/>
    <col min="6" max="6" width="9.5" style="36"/>
    <col min="7" max="7" width="7.875" style="36"/>
    <col min="8" max="8" width="8.5" style="36"/>
    <col min="9" max="9" width="7.875" style="36"/>
    <col min="10" max="10" width="9.5" style="36"/>
    <col min="11" max="16384" width="7.875" style="36"/>
  </cols>
  <sheetData>
    <row r="1" s="35" customFormat="1" customHeight="1" spans="1:4">
      <c r="A1" s="40" t="s">
        <v>30</v>
      </c>
      <c r="B1" s="41"/>
      <c r="C1" s="41"/>
      <c r="D1" s="41"/>
    </row>
    <row r="2" s="36" customFormat="1" ht="30" customHeight="1" spans="1:4">
      <c r="A2" s="42" t="s">
        <v>31</v>
      </c>
      <c r="B2" s="42"/>
      <c r="C2" s="42"/>
      <c r="D2" s="42"/>
    </row>
    <row r="3" s="37" customFormat="1" ht="20.1" customHeight="1" spans="1:4">
      <c r="A3" s="43"/>
      <c r="B3" s="44"/>
      <c r="C3" s="41"/>
      <c r="D3" s="45" t="s">
        <v>32</v>
      </c>
    </row>
    <row r="4" s="36" customFormat="1" customHeight="1" spans="1:4">
      <c r="A4" s="46" t="s">
        <v>3</v>
      </c>
      <c r="B4" s="46" t="s">
        <v>4</v>
      </c>
      <c r="C4" s="46" t="s">
        <v>3</v>
      </c>
      <c r="D4" s="46" t="s">
        <v>4</v>
      </c>
    </row>
    <row r="5" s="37" customFormat="1" customHeight="1" spans="1:4">
      <c r="A5" s="47" t="s">
        <v>33</v>
      </c>
      <c r="B5" s="48">
        <v>95425</v>
      </c>
      <c r="C5" s="49" t="s">
        <v>34</v>
      </c>
      <c r="D5" s="48">
        <v>129224</v>
      </c>
    </row>
    <row r="6" s="37" customFormat="1" customHeight="1" spans="1:4">
      <c r="A6" s="47"/>
      <c r="B6" s="48"/>
      <c r="C6" s="49"/>
      <c r="D6" s="48"/>
    </row>
    <row r="7" s="37" customFormat="1" customHeight="1" spans="1:4">
      <c r="A7" s="47" t="s">
        <v>7</v>
      </c>
      <c r="B7" s="48">
        <f>SUM(B8:B8)</f>
        <v>18939</v>
      </c>
      <c r="C7" s="49" t="s">
        <v>8</v>
      </c>
      <c r="D7" s="48">
        <f>SUM(D8:D8)</f>
        <v>957</v>
      </c>
    </row>
    <row r="8" s="37" customFormat="1" customHeight="1" spans="1:4">
      <c r="A8" s="50" t="s">
        <v>35</v>
      </c>
      <c r="B8" s="51">
        <v>18939</v>
      </c>
      <c r="C8" s="52"/>
      <c r="D8" s="51">
        <v>957</v>
      </c>
    </row>
    <row r="9" s="37" customFormat="1" customHeight="1" spans="1:4">
      <c r="A9" s="50"/>
      <c r="B9" s="51"/>
      <c r="C9" s="47"/>
      <c r="D9" s="48"/>
    </row>
    <row r="10" s="37" customFormat="1" customHeight="1" spans="1:4">
      <c r="A10" s="47" t="s">
        <v>36</v>
      </c>
      <c r="B10" s="48">
        <f>B11</f>
        <v>109355</v>
      </c>
      <c r="C10" s="47" t="s">
        <v>37</v>
      </c>
      <c r="D10" s="48">
        <f>D11</f>
        <v>109355</v>
      </c>
    </row>
    <row r="11" s="37" customFormat="1" customHeight="1" spans="1:4">
      <c r="A11" s="50" t="s">
        <v>38</v>
      </c>
      <c r="B11" s="51">
        <v>109355</v>
      </c>
      <c r="C11" s="50" t="s">
        <v>39</v>
      </c>
      <c r="D11" s="51">
        <v>109355</v>
      </c>
    </row>
    <row r="12" s="37" customFormat="1" customHeight="1" spans="1:4">
      <c r="A12" s="47" t="s">
        <v>40</v>
      </c>
      <c r="B12" s="51"/>
      <c r="C12" s="47"/>
      <c r="D12" s="47"/>
    </row>
    <row r="13" s="37" customFormat="1" customHeight="1" spans="1:4">
      <c r="A13" s="47" t="s">
        <v>41</v>
      </c>
      <c r="B13" s="48">
        <v>8289</v>
      </c>
      <c r="C13" s="47" t="s">
        <v>42</v>
      </c>
      <c r="D13" s="47">
        <f>[1]一般平衡!B12</f>
        <v>0</v>
      </c>
    </row>
    <row r="14" s="37" customFormat="1" customHeight="1" spans="1:4">
      <c r="A14" s="50"/>
      <c r="B14" s="51"/>
      <c r="C14" s="52"/>
      <c r="D14" s="51"/>
    </row>
    <row r="15" s="36" customFormat="1" customHeight="1" spans="1:4">
      <c r="A15" s="47" t="s">
        <v>43</v>
      </c>
      <c r="B15" s="48">
        <v>10528</v>
      </c>
      <c r="C15" s="53" t="s">
        <v>44</v>
      </c>
      <c r="D15" s="54">
        <f>D16</f>
        <v>3000</v>
      </c>
    </row>
    <row r="16" s="36" customFormat="1" customHeight="1" spans="1:4">
      <c r="A16" s="55"/>
      <c r="B16" s="51"/>
      <c r="C16" s="50" t="s">
        <v>45</v>
      </c>
      <c r="D16" s="56">
        <v>3000</v>
      </c>
    </row>
    <row r="17" s="36" customFormat="1" customHeight="1" spans="1:4">
      <c r="A17" s="46" t="s">
        <v>28</v>
      </c>
      <c r="B17" s="48">
        <f>B5+B7+B10+B13+B15</f>
        <v>242536</v>
      </c>
      <c r="C17" s="46" t="s">
        <v>29</v>
      </c>
      <c r="D17" s="48">
        <f>D5+D7+D15+D13+D10</f>
        <v>242536</v>
      </c>
    </row>
    <row r="18" s="38" customFormat="1" customHeight="1" spans="1:256">
      <c r="A18" s="39"/>
      <c r="B18" s="39"/>
      <c r="C18" s="39"/>
      <c r="D18" s="3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</sheetData>
  <mergeCells count="1">
    <mergeCell ref="A2:D2"/>
  </mergeCells>
  <pageMargins left="1.77152777777778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7" sqref="C7"/>
    </sheetView>
  </sheetViews>
  <sheetFormatPr defaultColWidth="9" defaultRowHeight="14.25" outlineLevelCol="5"/>
  <cols>
    <col min="1" max="1" width="35.75" style="1" customWidth="1"/>
    <col min="2" max="2" width="21.625" style="1" customWidth="1"/>
    <col min="3" max="3" width="36.125" style="1" customWidth="1"/>
    <col min="4" max="4" width="18.625" style="1" customWidth="1"/>
    <col min="5" max="5" width="17.125" style="1" customWidth="1"/>
    <col min="6" max="6" width="16.25" style="1" customWidth="1"/>
    <col min="7" max="16384" width="9" style="1"/>
  </cols>
  <sheetData>
    <row r="1" s="18" customFormat="1" ht="30" customHeight="1" spans="1:6">
      <c r="A1" s="21" t="s">
        <v>46</v>
      </c>
      <c r="B1" s="21"/>
      <c r="C1" s="19"/>
      <c r="D1" s="22"/>
      <c r="E1" s="19"/>
      <c r="F1" s="19"/>
    </row>
    <row r="2" s="19" customFormat="1" ht="30" customHeight="1" spans="1:6">
      <c r="A2" s="23" t="s">
        <v>47</v>
      </c>
      <c r="B2" s="23"/>
      <c r="C2" s="23"/>
      <c r="D2" s="23"/>
      <c r="E2" s="24"/>
      <c r="F2" s="24"/>
    </row>
    <row r="3" s="19" customFormat="1" ht="20.1" customHeight="1" spans="1:6">
      <c r="A3" s="25" t="s">
        <v>32</v>
      </c>
      <c r="B3" s="25"/>
      <c r="C3" s="25"/>
      <c r="D3" s="25"/>
      <c r="E3" s="26"/>
      <c r="F3" s="26"/>
    </row>
    <row r="4" s="20" customFormat="1" ht="30" customHeight="1" spans="1:4">
      <c r="A4" s="27" t="s">
        <v>3</v>
      </c>
      <c r="B4" s="28" t="s">
        <v>48</v>
      </c>
      <c r="C4" s="27" t="s">
        <v>3</v>
      </c>
      <c r="D4" s="28" t="s">
        <v>48</v>
      </c>
    </row>
    <row r="5" s="20" customFormat="1" ht="30" customHeight="1" spans="1:4">
      <c r="A5" s="29" t="s">
        <v>49</v>
      </c>
      <c r="B5" s="30">
        <f>SUM(B6,B7,B8,B9,B10,B11)</f>
        <v>256.74</v>
      </c>
      <c r="C5" s="29" t="s">
        <v>50</v>
      </c>
      <c r="D5" s="30">
        <f>SUM(D6,D7,D8,D9,D10)</f>
        <v>505</v>
      </c>
    </row>
    <row r="6" s="20" customFormat="1" ht="30" customHeight="1" spans="1:4">
      <c r="A6" s="31" t="s">
        <v>51</v>
      </c>
      <c r="B6" s="32"/>
      <c r="C6" s="31" t="s">
        <v>52</v>
      </c>
      <c r="D6" s="32"/>
    </row>
    <row r="7" s="20" customFormat="1" ht="30" customHeight="1" spans="1:4">
      <c r="A7" s="31" t="s">
        <v>53</v>
      </c>
      <c r="B7" s="32"/>
      <c r="C7" s="31" t="s">
        <v>54</v>
      </c>
      <c r="D7" s="32">
        <v>505</v>
      </c>
    </row>
    <row r="8" s="20" customFormat="1" ht="30" customHeight="1" spans="1:4">
      <c r="A8" s="31" t="s">
        <v>55</v>
      </c>
      <c r="B8" s="32"/>
      <c r="C8" s="31" t="s">
        <v>56</v>
      </c>
      <c r="D8" s="32"/>
    </row>
    <row r="9" s="20" customFormat="1" ht="30" customHeight="1" spans="1:4">
      <c r="A9" s="31" t="s">
        <v>57</v>
      </c>
      <c r="B9" s="33">
        <v>256.74</v>
      </c>
      <c r="C9" s="31" t="s">
        <v>58</v>
      </c>
      <c r="D9" s="32"/>
    </row>
    <row r="10" s="20" customFormat="1" ht="30" customHeight="1" spans="1:4">
      <c r="A10" s="31" t="s">
        <v>59</v>
      </c>
      <c r="B10" s="32"/>
      <c r="C10" s="31" t="s">
        <v>60</v>
      </c>
      <c r="D10" s="32"/>
    </row>
    <row r="11" s="20" customFormat="1" ht="30" customHeight="1" spans="1:4">
      <c r="A11" s="31" t="s">
        <v>61</v>
      </c>
      <c r="B11" s="32"/>
      <c r="C11" s="31"/>
      <c r="D11" s="32"/>
    </row>
    <row r="12" s="20" customFormat="1" ht="30" customHeight="1" spans="1:4">
      <c r="A12" s="31" t="s">
        <v>62</v>
      </c>
      <c r="B12" s="32">
        <v>879</v>
      </c>
      <c r="C12" s="31" t="s">
        <v>63</v>
      </c>
      <c r="D12" s="33">
        <v>256.74</v>
      </c>
    </row>
    <row r="13" s="20" customFormat="1" ht="30" customHeight="1" spans="1:4">
      <c r="A13" s="31" t="s">
        <v>64</v>
      </c>
      <c r="B13" s="32">
        <v>505</v>
      </c>
      <c r="C13" s="31" t="s">
        <v>65</v>
      </c>
      <c r="D13" s="32">
        <v>879</v>
      </c>
    </row>
    <row r="14" s="20" customFormat="1" ht="30" customHeight="1" spans="1:4">
      <c r="A14" s="27" t="s">
        <v>28</v>
      </c>
      <c r="B14" s="34">
        <f>SUM(B5,B12,B13)</f>
        <v>1640.74</v>
      </c>
      <c r="C14" s="27" t="s">
        <v>29</v>
      </c>
      <c r="D14" s="34">
        <f>SUM(D5,D12,D13)</f>
        <v>1640.74</v>
      </c>
    </row>
  </sheetData>
  <mergeCells count="2">
    <mergeCell ref="A2:D2"/>
    <mergeCell ref="A3:D3"/>
  </mergeCells>
  <pageMargins left="1.57430555555556" right="0.75" top="1.0236111111111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0"/>
  <sheetViews>
    <sheetView tabSelected="1" workbookViewId="0">
      <selection activeCell="F7" sqref="F7"/>
    </sheetView>
  </sheetViews>
  <sheetFormatPr defaultColWidth="9" defaultRowHeight="14.25" outlineLevelCol="2"/>
  <cols>
    <col min="1" max="1" width="71.125" style="2" customWidth="1"/>
    <col min="2" max="2" width="11.625" style="3"/>
    <col min="3" max="3" width="14.5" style="1" customWidth="1"/>
    <col min="4" max="16382" width="9" style="1"/>
    <col min="16384" max="16384" width="9" style="1"/>
  </cols>
  <sheetData>
    <row r="1" ht="21.75" customHeight="1" spans="1:1">
      <c r="A1" s="4" t="s">
        <v>66</v>
      </c>
    </row>
    <row r="2" s="1" customFormat="1" ht="28.5" customHeight="1" spans="1:3">
      <c r="A2" s="5" t="s">
        <v>67</v>
      </c>
      <c r="B2" s="5"/>
      <c r="C2" s="5"/>
    </row>
    <row r="3" s="1" customFormat="1" spans="1:3">
      <c r="A3" s="2"/>
      <c r="B3" s="6" t="s">
        <v>32</v>
      </c>
      <c r="C3" s="7"/>
    </row>
    <row r="4" s="1" customFormat="1" ht="27" customHeight="1" spans="1:3">
      <c r="A4" s="8" t="s">
        <v>68</v>
      </c>
      <c r="B4" s="9" t="s">
        <v>69</v>
      </c>
      <c r="C4" s="10"/>
    </row>
    <row r="5" s="1" customFormat="1" ht="28.5" customHeight="1" spans="1:3">
      <c r="A5" s="11"/>
      <c r="B5" s="12" t="s">
        <v>70</v>
      </c>
      <c r="C5" s="13" t="s">
        <v>71</v>
      </c>
    </row>
    <row r="6" s="1" customFormat="1" ht="24" customHeight="1" spans="1:3">
      <c r="A6" s="14" t="s">
        <v>72</v>
      </c>
      <c r="B6" s="15">
        <f>B11+B27+B29+B7</f>
        <v>97500</v>
      </c>
      <c r="C6" s="16" t="s">
        <v>73</v>
      </c>
    </row>
    <row r="7" s="1" customFormat="1" ht="24" customHeight="1" spans="1:3">
      <c r="A7" s="14" t="s">
        <v>74</v>
      </c>
      <c r="B7" s="15">
        <f>SUM(B8:B10)</f>
        <v>49271</v>
      </c>
      <c r="C7" s="16" t="s">
        <v>73</v>
      </c>
    </row>
    <row r="8" s="1" customFormat="1" ht="24" customHeight="1" spans="1:3">
      <c r="A8" s="14" t="s">
        <v>75</v>
      </c>
      <c r="B8" s="15">
        <v>14591</v>
      </c>
      <c r="C8" s="16" t="s">
        <v>73</v>
      </c>
    </row>
    <row r="9" s="1" customFormat="1" ht="24" customHeight="1" spans="1:3">
      <c r="A9" s="14" t="s">
        <v>76</v>
      </c>
      <c r="B9" s="15">
        <v>12023</v>
      </c>
      <c r="C9" s="16" t="s">
        <v>73</v>
      </c>
    </row>
    <row r="10" s="1" customFormat="1" ht="24" customHeight="1" spans="1:3">
      <c r="A10" s="14" t="s">
        <v>77</v>
      </c>
      <c r="B10" s="15">
        <v>22657</v>
      </c>
      <c r="C10" s="16" t="s">
        <v>73</v>
      </c>
    </row>
    <row r="11" s="1" customFormat="1" ht="24" customHeight="1" spans="1:3">
      <c r="A11" s="14" t="s">
        <v>78</v>
      </c>
      <c r="B11" s="15">
        <f>SUM(B12:B26)</f>
        <v>41495</v>
      </c>
      <c r="C11" s="16" t="s">
        <v>73</v>
      </c>
    </row>
    <row r="12" s="1" customFormat="1" ht="24" customHeight="1" spans="1:3">
      <c r="A12" s="14" t="s">
        <v>79</v>
      </c>
      <c r="B12" s="15">
        <v>1889</v>
      </c>
      <c r="C12" s="16" t="s">
        <v>73</v>
      </c>
    </row>
    <row r="13" s="1" customFormat="1" ht="24" customHeight="1" spans="1:3">
      <c r="A13" s="14" t="s">
        <v>80</v>
      </c>
      <c r="B13" s="15">
        <v>4660</v>
      </c>
      <c r="C13" s="16" t="s">
        <v>73</v>
      </c>
    </row>
    <row r="14" s="1" customFormat="1" ht="24" customHeight="1" spans="1:3">
      <c r="A14" s="14" t="s">
        <v>81</v>
      </c>
      <c r="B14" s="15">
        <v>2975</v>
      </c>
      <c r="C14" s="17">
        <v>0.847</v>
      </c>
    </row>
    <row r="15" s="1" customFormat="1" ht="24" customHeight="1" spans="1:3">
      <c r="A15" s="14" t="s">
        <v>82</v>
      </c>
      <c r="B15" s="15">
        <v>96</v>
      </c>
      <c r="C15" s="16" t="s">
        <v>73</v>
      </c>
    </row>
    <row r="16" s="1" customFormat="1" ht="24" customHeight="1" spans="1:3">
      <c r="A16" s="14" t="s">
        <v>83</v>
      </c>
      <c r="B16" s="15">
        <v>7790</v>
      </c>
      <c r="C16" s="16" t="s">
        <v>73</v>
      </c>
    </row>
    <row r="17" s="1" customFormat="1" ht="24" customHeight="1" spans="1:3">
      <c r="A17" s="14" t="s">
        <v>84</v>
      </c>
      <c r="B17" s="15">
        <v>240</v>
      </c>
      <c r="C17" s="16" t="s">
        <v>73</v>
      </c>
    </row>
    <row r="18" s="1" customFormat="1" ht="24" customHeight="1" spans="1:3">
      <c r="A18" s="14" t="s">
        <v>85</v>
      </c>
      <c r="B18" s="15">
        <v>102</v>
      </c>
      <c r="C18" s="16" t="s">
        <v>73</v>
      </c>
    </row>
    <row r="19" s="1" customFormat="1" ht="24" customHeight="1" spans="1:3">
      <c r="A19" s="14" t="s">
        <v>86</v>
      </c>
      <c r="B19" s="15">
        <v>4741</v>
      </c>
      <c r="C19" s="16" t="s">
        <v>73</v>
      </c>
    </row>
    <row r="20" s="1" customFormat="1" ht="24" customHeight="1" spans="1:3">
      <c r="A20" s="14" t="s">
        <v>87</v>
      </c>
      <c r="B20" s="15">
        <v>8</v>
      </c>
      <c r="C20" s="16" t="s">
        <v>73</v>
      </c>
    </row>
    <row r="21" s="1" customFormat="1" ht="24" customHeight="1" spans="1:3">
      <c r="A21" s="14" t="s">
        <v>88</v>
      </c>
      <c r="B21" s="15">
        <v>1620</v>
      </c>
      <c r="C21" s="17">
        <v>0.963</v>
      </c>
    </row>
    <row r="22" s="1" customFormat="1" ht="24" customHeight="1" spans="1:3">
      <c r="A22" s="14" t="s">
        <v>89</v>
      </c>
      <c r="B22" s="15">
        <v>643</v>
      </c>
      <c r="C22" s="16" t="s">
        <v>73</v>
      </c>
    </row>
    <row r="23" s="1" customFormat="1" ht="24" customHeight="1" spans="1:3">
      <c r="A23" s="14" t="s">
        <v>90</v>
      </c>
      <c r="B23" s="15">
        <v>263</v>
      </c>
      <c r="C23" s="16" t="s">
        <v>73</v>
      </c>
    </row>
    <row r="24" s="1" customFormat="1" ht="24" customHeight="1" spans="1:3">
      <c r="A24" s="14" t="s">
        <v>91</v>
      </c>
      <c r="B24" s="15">
        <v>13478</v>
      </c>
      <c r="C24" s="16" t="s">
        <v>73</v>
      </c>
    </row>
    <row r="25" s="1" customFormat="1" ht="24" customHeight="1" spans="1:3">
      <c r="A25" s="14" t="s">
        <v>92</v>
      </c>
      <c r="B25" s="15">
        <v>92</v>
      </c>
      <c r="C25" s="16" t="s">
        <v>73</v>
      </c>
    </row>
    <row r="26" s="1" customFormat="1" ht="24" customHeight="1" spans="1:3">
      <c r="A26" s="14" t="s">
        <v>93</v>
      </c>
      <c r="B26" s="15">
        <v>2898</v>
      </c>
      <c r="C26" s="16" t="s">
        <v>73</v>
      </c>
    </row>
    <row r="27" s="1" customFormat="1" ht="24" customHeight="1" spans="1:3">
      <c r="A27" s="14" t="s">
        <v>94</v>
      </c>
      <c r="B27" s="15">
        <f>B28</f>
        <v>5234</v>
      </c>
      <c r="C27" s="16" t="s">
        <v>73</v>
      </c>
    </row>
    <row r="28" s="1" customFormat="1" ht="24" customHeight="1" spans="1:3">
      <c r="A28" s="14" t="s">
        <v>95</v>
      </c>
      <c r="B28" s="15">
        <v>5234</v>
      </c>
      <c r="C28" s="16" t="s">
        <v>73</v>
      </c>
    </row>
    <row r="29" s="1" customFormat="1" ht="24" customHeight="1" spans="1:3">
      <c r="A29" s="14" t="s">
        <v>96</v>
      </c>
      <c r="B29" s="15">
        <f>B30</f>
        <v>1500</v>
      </c>
      <c r="C29" s="16" t="s">
        <v>73</v>
      </c>
    </row>
    <row r="30" s="1" customFormat="1" ht="24" customHeight="1" spans="1:3">
      <c r="A30" s="14" t="s">
        <v>97</v>
      </c>
      <c r="B30" s="15">
        <v>1500</v>
      </c>
      <c r="C30" s="16" t="s">
        <v>73</v>
      </c>
    </row>
  </sheetData>
  <mergeCells count="4">
    <mergeCell ref="A2:C2"/>
    <mergeCell ref="B3:C3"/>
    <mergeCell ref="B4:C4"/>
    <mergeCell ref="A4:A5"/>
  </mergeCells>
  <pageMargins left="0.826388888888889" right="0.75" top="0.826388888888889" bottom="0.275" header="0.826388888888889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一般平衡</vt:lpstr>
      <vt:lpstr>基金平衡</vt:lpstr>
      <vt:lpstr>国资收支</vt:lpstr>
      <vt:lpstr>直达资金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507-1</dc:creator>
  <cp:lastModifiedBy>霓勒</cp:lastModifiedBy>
  <dcterms:created xsi:type="dcterms:W3CDTF">2022-11-14T06:35:00Z</dcterms:created>
  <dcterms:modified xsi:type="dcterms:W3CDTF">2022-11-17T03:14:24Z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86AF416175474920ADDC044541FF90CB</vt:lpwstr>
  </property>
  <property fmtid="{D5CDD505-2E9C-101B-9397-08002B2CF9AE}" pid="3" name="KSOProductBuildVer">
    <vt:lpwstr>2052-11.8.2.11542</vt:lpwstr>
  </property>
</Properties>
</file>